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сбыт" sheetId="1" r:id="rId1"/>
    <sheet name="магазин" sheetId="2" r:id="rId2"/>
  </sheets>
  <definedNames/>
  <calcPr fullCalcOnLoad="1"/>
</workbook>
</file>

<file path=xl/sharedStrings.xml><?xml version="1.0" encoding="utf-8"?>
<sst xmlns="http://schemas.openxmlformats.org/spreadsheetml/2006/main" count="290" uniqueCount="152">
  <si>
    <t>Ед. изм.</t>
  </si>
  <si>
    <t>Цена</t>
  </si>
  <si>
    <t>Технические характеристики</t>
  </si>
  <si>
    <t>Наименование</t>
  </si>
  <si>
    <t>1.</t>
  </si>
  <si>
    <t>Коэффициент теплопроводности кладки: 0,128 Вт/м.град.</t>
  </si>
  <si>
    <t>Отпускная влажность по массе не более 20%</t>
  </si>
  <si>
    <t>м3</t>
  </si>
  <si>
    <t>перегородка (100*288*600)</t>
  </si>
  <si>
    <t>стеновые (200*288*600)</t>
  </si>
  <si>
    <t>ООО "ЧЕЛЯБСТРОЙМАТЕРИАЛЫ"</t>
  </si>
  <si>
    <t>Морозостойкость: 15, 25, 35 циклов</t>
  </si>
  <si>
    <t>Коэффициент теплопроводности кладки: 0,42 Вт/м.град.</t>
  </si>
  <si>
    <t>Водопоглощение: 14 %,</t>
  </si>
  <si>
    <t>Пустотность: 20 %</t>
  </si>
  <si>
    <t>2.</t>
  </si>
  <si>
    <t>утолщённый М 75</t>
  </si>
  <si>
    <t>утолщённый М 100</t>
  </si>
  <si>
    <t>утолщённый М 125</t>
  </si>
  <si>
    <t>утолщённый М 150</t>
  </si>
  <si>
    <t xml:space="preserve">тыс.шт.у.к. </t>
  </si>
  <si>
    <t>3.</t>
  </si>
  <si>
    <t>Водопоглощение: 16 %,</t>
  </si>
  <si>
    <t>Вместимость п/в:</t>
  </si>
  <si>
    <t>4.</t>
  </si>
  <si>
    <t>5.</t>
  </si>
  <si>
    <t>окрашенный М 125-150</t>
  </si>
  <si>
    <t>тычковый</t>
  </si>
  <si>
    <t>ложковый</t>
  </si>
  <si>
    <t>ложково-тычковый</t>
  </si>
  <si>
    <t>Вместимость п/в: 23,425 тыс.шт.у.к.</t>
  </si>
  <si>
    <t>Цена поддона:</t>
  </si>
  <si>
    <t>Водопоглощение: 14-20 %, Пустотность: 16-20 %</t>
  </si>
  <si>
    <t>утолщённый М100,125,150</t>
  </si>
  <si>
    <t>Пустотность: не более 13%</t>
  </si>
  <si>
    <t>26 поддонов (1010*620) по 243 шт.у.к.)</t>
  </si>
  <si>
    <t>(44 поддона (1010*1010) по 389 шт.у.к.+</t>
  </si>
  <si>
    <t>(48 поддонов(1010*1010) по 192 шт.у.к.+</t>
  </si>
  <si>
    <t>24 поддона(1010*620) по 144 шт.у.к.)</t>
  </si>
  <si>
    <t>6.</t>
  </si>
  <si>
    <t>7.</t>
  </si>
  <si>
    <t>8.</t>
  </si>
  <si>
    <t>Морозостойкость: 15 циклов</t>
  </si>
  <si>
    <t>Предел прочности при сжатии: 600-800 кг/см2</t>
  </si>
  <si>
    <t>Насыпная плотность: 1360 кг/м3</t>
  </si>
  <si>
    <t>Коэффициент теплопроводности кладки: 0,67 Вт/м.град.</t>
  </si>
  <si>
    <t>Коэффициент теплопроводности кладки: 0,387 Вт/м.град.</t>
  </si>
  <si>
    <t>Коэффициент теплопроводности кладки: 0,487 Вт/м.град.</t>
  </si>
  <si>
    <t xml:space="preserve">Щебень строительный ГОСТ 8267-93 </t>
  </si>
  <si>
    <t>Минерал - доломит (СаСО3*MgCO3)</t>
  </si>
  <si>
    <t>9.</t>
  </si>
  <si>
    <t>Известь строительная негашеная ГОСТ 9179-77</t>
  </si>
  <si>
    <t>комовая</t>
  </si>
  <si>
    <t>молотая</t>
  </si>
  <si>
    <t>тн.</t>
  </si>
  <si>
    <t>Вместимость МКР - 850 кг.</t>
  </si>
  <si>
    <t>10.</t>
  </si>
  <si>
    <t xml:space="preserve">Песок кварцевый ГОСТ 8736-93 (м3) </t>
  </si>
  <si>
    <t>Песок Вознесенского месторождения</t>
  </si>
  <si>
    <t>Цены указаны в рублях с учетом НДС</t>
  </si>
  <si>
    <t>Тара оборотная-возврат в течении месяца</t>
  </si>
  <si>
    <t>Директор</t>
  </si>
  <si>
    <t xml:space="preserve">Л.Ф.Слепнёв </t>
  </si>
  <si>
    <t>Адрес: 454904 г.Челябинск, ул. Рабочая, 41-в</t>
  </si>
  <si>
    <t xml:space="preserve">Приёмная тел/факс 8(351)280-00-15                                     Отдел сбыта 8(351)280-01-15; 280-00-13  </t>
  </si>
  <si>
    <t>Стоимость</t>
  </si>
  <si>
    <t xml:space="preserve">факт. шт. </t>
  </si>
  <si>
    <t>поддон</t>
  </si>
  <si>
    <t>вагон</t>
  </si>
  <si>
    <t>Размер поддона: 1200*1400</t>
  </si>
  <si>
    <t>Размер поддона: 1600*800</t>
  </si>
  <si>
    <t>Размер поддона: 1010*1010</t>
  </si>
  <si>
    <t>некондиция</t>
  </si>
  <si>
    <t>Вместимость вагона: 23,425 тыс.шт.у.к.</t>
  </si>
  <si>
    <t>Вместимость вагона: 20,822 тыс.шт.у.к.</t>
  </si>
  <si>
    <t>фракция 20-40</t>
  </si>
  <si>
    <t>фракция 40-80</t>
  </si>
  <si>
    <t>Вместимость п/в: 20,822 тыс.шт.у.к.</t>
  </si>
  <si>
    <t>(44 под. по 346 шт.у.к.+26 под. по 216 шт.у.к.)</t>
  </si>
  <si>
    <t>одинарный М 200</t>
  </si>
  <si>
    <t>утолщённый М 200</t>
  </si>
  <si>
    <t>Кирпич керамический пустотелый, рядовой</t>
  </si>
  <si>
    <t>ГОСТ 530-95 (250*120*88)</t>
  </si>
  <si>
    <t>11.</t>
  </si>
  <si>
    <t>Кирпич силикатный 2-х пустотный, рядовой</t>
  </si>
  <si>
    <t>Цена МКР: 230 руб.</t>
  </si>
  <si>
    <t xml:space="preserve">Кирпич силикатный полнотелый рядовой </t>
  </si>
  <si>
    <t xml:space="preserve">Кирпич силикатный полнотелый рустированный </t>
  </si>
  <si>
    <t>лицевой М125-150</t>
  </si>
  <si>
    <t>ложковый окрашенный</t>
  </si>
  <si>
    <t xml:space="preserve"> Рустированный - 12,672 тыс.шт.у.к.</t>
  </si>
  <si>
    <t>одинарный М 125-175</t>
  </si>
  <si>
    <t>утолщённый М 125-175</t>
  </si>
  <si>
    <t>рустированный окрашенный</t>
  </si>
  <si>
    <t>фракция 10-20 1-ой кат</t>
  </si>
  <si>
    <t>утолщенный М 125-175</t>
  </si>
  <si>
    <r>
      <t>II кат.</t>
    </r>
    <r>
      <rPr>
        <sz val="10"/>
        <rFont val="Times New Roman"/>
        <family val="1"/>
      </rPr>
      <t>(со сколами ребер и углов)</t>
    </r>
  </si>
  <si>
    <t>I-категории</t>
  </si>
  <si>
    <t>Цена поддона: 160,00 руб.</t>
  </si>
  <si>
    <t>Цена поддона: 185,00 руб.</t>
  </si>
  <si>
    <t>Цена поддона: 110,00 руб.</t>
  </si>
  <si>
    <t>Цена поддона: 110,00 руб.(1010*1010)</t>
  </si>
  <si>
    <t>Цена поддона: (1010*620)-  80,00 руб</t>
  </si>
  <si>
    <t xml:space="preserve">тыс.шт.к. </t>
  </si>
  <si>
    <t>утолщенный М 75</t>
  </si>
  <si>
    <t>фракция 10-20 2-ой кат</t>
  </si>
  <si>
    <t>Блоки из ячеистых бетонов мелкие стеновые  ГОСТ 21520-89</t>
  </si>
  <si>
    <t>12.</t>
  </si>
  <si>
    <r>
      <t>Плотность в сухом состоянии: 600 кг/м</t>
    </r>
    <r>
      <rPr>
        <vertAlign val="superscript"/>
        <sz val="10"/>
        <rFont val="Times New Roman"/>
        <family val="1"/>
      </rPr>
      <t>3</t>
    </r>
  </si>
  <si>
    <t>Кирпич силикатный пустотелый лицевой ГОСТ 379-95 (250*120*88)</t>
  </si>
  <si>
    <t>ГОСТ 379-95 (250*120*88)</t>
  </si>
  <si>
    <t>Кирпич силикатный полнотелый рядовой ГОСТ 379-95 (250*120*88)</t>
  </si>
  <si>
    <t xml:space="preserve">Кирпич силикатный полнотелый </t>
  </si>
  <si>
    <t>рустированный лицевой М 125-150</t>
  </si>
  <si>
    <t xml:space="preserve"> (250*120*88)</t>
  </si>
  <si>
    <t>Кирпич силикатный пустотелый рядовой</t>
  </si>
  <si>
    <t xml:space="preserve"> ГОСТ 379-95 (250*120*88)</t>
  </si>
  <si>
    <t xml:space="preserve">Кирпич силикатный полнотелый лицевой ГОСТ 379-95 </t>
  </si>
  <si>
    <t>ГОСТ379-95</t>
  </si>
  <si>
    <r>
      <t>Вместимость п/в - 76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стенового блока (38 поддонов по 2,04 м3) или 55 м3 перегородки(55 поддонов по 1,02 м3). </t>
    </r>
  </si>
  <si>
    <t>Размер поддона 1200*1400 мм. Цена поддона 185 руб.</t>
  </si>
  <si>
    <t>Морозостойкость: 25, 35 циклов.  Класс прочности: В-2, В-2,5</t>
  </si>
  <si>
    <t>ГОСТ 21520-89</t>
  </si>
  <si>
    <t>Вместимость п/в - 16,51тыс.шт.у.к. (42 поддона по 393 шт.у.к.)</t>
  </si>
  <si>
    <t>1. Одинарный - 16,8 тыс.шт.у.к.(42 поддона по 400 шт.у.к.)</t>
  </si>
  <si>
    <t>2. Утолщённый -16,51 тыс.шт.у.к.(42 поддона по 393 шт.у.к.)</t>
  </si>
  <si>
    <t>Размер поддона 1600*800 мм.   Цена поддона 160 руб.</t>
  </si>
  <si>
    <t>Размер поддона 1600*800 мм.  Цена поддона 160 руб.</t>
  </si>
  <si>
    <t>1000*1000 - 110 руб.</t>
  </si>
  <si>
    <t>1000*800 - 80 руб.</t>
  </si>
  <si>
    <t xml:space="preserve">ГОСТ379-95 </t>
  </si>
  <si>
    <t>Сортность: II, III сорт</t>
  </si>
  <si>
    <t>фракция 10-20, 2-ой кат.</t>
  </si>
  <si>
    <t>фракция 10-20, 1-ой кат.</t>
  </si>
  <si>
    <t>ГОСТ379-95 (250*120*88)</t>
  </si>
  <si>
    <t>Кирпич керамический пустотелый рядовой ГОСТ 530-95 (250*120*88)</t>
  </si>
  <si>
    <t>Кирпич силикатный полнотелый лицевой</t>
  </si>
  <si>
    <t xml:space="preserve">Кирпич силикатный пустотелый рядовой </t>
  </si>
  <si>
    <t>Кирпич керамический полнотелый с техотверстиями ,</t>
  </si>
  <si>
    <t>(до 13% пустотности) рядовой ГОСТ 530-95 (250*120*88)</t>
  </si>
  <si>
    <t xml:space="preserve"> Песок желтый </t>
  </si>
  <si>
    <t xml:space="preserve">13.                            </t>
  </si>
  <si>
    <t>Вместимость вагона:16,506 тыс.шт.у.к.</t>
  </si>
  <si>
    <t>фракция 0 - 5 (отсев)</t>
  </si>
  <si>
    <t xml:space="preserve">Блок из ячеистого бетона стеновой мелкий   </t>
  </si>
  <si>
    <t>Отпускные цены с 01.05.2007 г.</t>
  </si>
  <si>
    <t>Кирпич керамический полнотелый с  рядовой  ГОСТ 530-95 (250*120*88)</t>
  </si>
  <si>
    <t>тех.пустотами, рядовой  ГОСТ 530-95</t>
  </si>
  <si>
    <t xml:space="preserve">       некондиция</t>
  </si>
  <si>
    <t>Отпускные цены с 01.05. 2007 г.</t>
  </si>
  <si>
    <t xml:space="preserve">                                   </t>
  </si>
  <si>
    <t>Адрес: 454904 г.Челябинск, ул. Рабочая, 41-в                      Отдел сбыта 8(351)280-01-15; 280-00-13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</si>
</sst>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_р_.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0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distributed"/>
    </xf>
    <xf numFmtId="166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distributed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" xfId="0" applyFont="1" applyBorder="1" applyAlignment="1">
      <alignment horizontal="center" vertical="distributed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13" xfId="0" applyFont="1" applyBorder="1" applyAlignment="1">
      <alignment horizontal="center" vertical="distributed"/>
    </xf>
    <xf numFmtId="0" fontId="1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6" fontId="7" fillId="0" borderId="15" xfId="0" applyNumberFormat="1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164" fontId="7" fillId="0" borderId="2" xfId="0" applyNumberFormat="1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164" fontId="7" fillId="0" borderId="20" xfId="0" applyNumberFormat="1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164" fontId="7" fillId="0" borderId="1" xfId="0" applyNumberFormat="1" applyFont="1" applyBorder="1" applyAlignment="1">
      <alignment horizontal="center" vertical="distributed"/>
    </xf>
    <xf numFmtId="164" fontId="7" fillId="0" borderId="21" xfId="0" applyNumberFormat="1" applyFont="1" applyBorder="1" applyAlignment="1">
      <alignment horizontal="center" vertical="distributed"/>
    </xf>
    <xf numFmtId="164" fontId="7" fillId="0" borderId="22" xfId="0" applyNumberFormat="1" applyFont="1" applyBorder="1" applyAlignment="1">
      <alignment horizontal="center" vertical="distributed"/>
    </xf>
    <xf numFmtId="164" fontId="7" fillId="0" borderId="15" xfId="0" applyNumberFormat="1" applyFont="1" applyBorder="1" applyAlignment="1">
      <alignment horizontal="center" vertical="distributed"/>
    </xf>
    <xf numFmtId="164" fontId="7" fillId="0" borderId="4" xfId="0" applyNumberFormat="1" applyFont="1" applyBorder="1" applyAlignment="1">
      <alignment horizontal="center" vertical="distributed"/>
    </xf>
    <xf numFmtId="164" fontId="7" fillId="0" borderId="3" xfId="0" applyNumberFormat="1" applyFont="1" applyBorder="1" applyAlignment="1">
      <alignment horizontal="center" vertical="distributed"/>
    </xf>
    <xf numFmtId="164" fontId="7" fillId="0" borderId="16" xfId="0" applyNumberFormat="1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164" fontId="7" fillId="0" borderId="19" xfId="0" applyNumberFormat="1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166" fontId="7" fillId="0" borderId="0" xfId="0" applyNumberFormat="1" applyFont="1" applyBorder="1" applyAlignment="1">
      <alignment horizontal="center" vertical="distributed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6" fontId="7" fillId="0" borderId="1" xfId="0" applyNumberFormat="1" applyFont="1" applyBorder="1" applyAlignment="1">
      <alignment horizontal="center" vertical="distributed"/>
    </xf>
    <xf numFmtId="8" fontId="7" fillId="0" borderId="1" xfId="0" applyNumberFormat="1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2" fillId="0" borderId="28" xfId="0" applyFont="1" applyBorder="1" applyAlignment="1">
      <alignment horizontal="center" vertical="distributed"/>
    </xf>
    <xf numFmtId="0" fontId="2" fillId="0" borderId="29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166" fontId="7" fillId="0" borderId="30" xfId="0" applyNumberFormat="1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distributed"/>
    </xf>
    <xf numFmtId="164" fontId="7" fillId="0" borderId="21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6" fontId="7" fillId="0" borderId="16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distributed"/>
    </xf>
    <xf numFmtId="166" fontId="7" fillId="0" borderId="34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distributed"/>
    </xf>
    <xf numFmtId="0" fontId="0" fillId="0" borderId="0" xfId="0" applyFont="1" applyBorder="1" applyAlignment="1">
      <alignment/>
    </xf>
    <xf numFmtId="8" fontId="7" fillId="0" borderId="30" xfId="0" applyNumberFormat="1" applyFont="1" applyBorder="1" applyAlignment="1">
      <alignment horizontal="center"/>
    </xf>
    <xf numFmtId="0" fontId="2" fillId="0" borderId="23" xfId="0" applyFont="1" applyBorder="1" applyAlignment="1">
      <alignment vertical="distributed"/>
    </xf>
    <xf numFmtId="0" fontId="7" fillId="0" borderId="19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distributed"/>
    </xf>
    <xf numFmtId="0" fontId="0" fillId="0" borderId="0" xfId="0" applyFont="1" applyAlignment="1">
      <alignment horizontal="center"/>
    </xf>
    <xf numFmtId="0" fontId="0" fillId="0" borderId="0" xfId="0" applyAlignment="1">
      <alignment readingOrder="1"/>
    </xf>
    <xf numFmtId="0" fontId="0" fillId="0" borderId="17" xfId="0" applyFont="1" applyBorder="1" applyAlignment="1">
      <alignment horizontal="center" vertical="distributed"/>
    </xf>
    <xf numFmtId="164" fontId="7" fillId="0" borderId="5" xfId="0" applyNumberFormat="1" applyFont="1" applyBorder="1" applyAlignment="1">
      <alignment horizontal="center" vertical="distributed"/>
    </xf>
    <xf numFmtId="0" fontId="1" fillId="0" borderId="27" xfId="0" applyFont="1" applyBorder="1" applyAlignment="1">
      <alignment/>
    </xf>
    <xf numFmtId="0" fontId="7" fillId="0" borderId="33" xfId="0" applyFont="1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36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37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7" fillId="0" borderId="38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7" fillId="0" borderId="40" xfId="0" applyFont="1" applyBorder="1" applyAlignment="1">
      <alignment horizontal="center" vertical="distributed"/>
    </xf>
    <xf numFmtId="0" fontId="7" fillId="0" borderId="4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0" fontId="7" fillId="0" borderId="42" xfId="0" applyFont="1" applyBorder="1" applyAlignment="1">
      <alignment horizontal="center" vertical="distributed"/>
    </xf>
    <xf numFmtId="0" fontId="7" fillId="0" borderId="43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1" fillId="0" borderId="44" xfId="0" applyFont="1" applyBorder="1" applyAlignment="1">
      <alignment horizontal="center" vertical="distributed"/>
    </xf>
    <xf numFmtId="0" fontId="1" fillId="0" borderId="45" xfId="0" applyFont="1" applyBorder="1" applyAlignment="1">
      <alignment horizontal="center" vertical="distributed"/>
    </xf>
    <xf numFmtId="0" fontId="1" fillId="0" borderId="46" xfId="0" applyFont="1" applyBorder="1" applyAlignment="1">
      <alignment horizontal="center" vertical="distributed"/>
    </xf>
    <xf numFmtId="0" fontId="7" fillId="0" borderId="47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1" fillId="0" borderId="18" xfId="0" applyFont="1" applyBorder="1" applyAlignment="1">
      <alignment horizontal="justify" vertical="distributed"/>
    </xf>
    <xf numFmtId="0" fontId="1" fillId="0" borderId="0" xfId="0" applyFont="1" applyBorder="1" applyAlignment="1">
      <alignment horizontal="justify" vertical="distributed"/>
    </xf>
    <xf numFmtId="0" fontId="1" fillId="0" borderId="10" xfId="0" applyFont="1" applyBorder="1" applyAlignment="1">
      <alignment horizontal="justify" vertical="distributed"/>
    </xf>
    <xf numFmtId="0" fontId="2" fillId="0" borderId="48" xfId="0" applyFont="1" applyBorder="1" applyAlignment="1">
      <alignment horizontal="center" vertical="distributed"/>
    </xf>
    <xf numFmtId="0" fontId="2" fillId="0" borderId="4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distributed"/>
    </xf>
    <xf numFmtId="0" fontId="8" fillId="0" borderId="27" xfId="0" applyFont="1" applyBorder="1" applyAlignment="1">
      <alignment horizontal="center" vertical="distributed"/>
    </xf>
    <xf numFmtId="0" fontId="7" fillId="0" borderId="48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distributed"/>
    </xf>
    <xf numFmtId="0" fontId="8" fillId="0" borderId="40" xfId="0" applyFont="1" applyBorder="1" applyAlignment="1">
      <alignment horizontal="center" vertical="distributed"/>
    </xf>
    <xf numFmtId="0" fontId="7" fillId="0" borderId="39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49" xfId="0" applyFont="1" applyBorder="1" applyAlignment="1">
      <alignment horizontal="center" vertical="distributed"/>
    </xf>
    <xf numFmtId="0" fontId="2" fillId="0" borderId="50" xfId="0" applyFont="1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51" xfId="0" applyFont="1" applyBorder="1" applyAlignment="1">
      <alignment horizontal="center" vertical="distributed"/>
    </xf>
    <xf numFmtId="0" fontId="7" fillId="0" borderId="52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 vertical="distributed"/>
    </xf>
    <xf numFmtId="0" fontId="1" fillId="0" borderId="40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37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7" fillId="0" borderId="2" xfId="0" applyFont="1" applyBorder="1" applyAlignment="1">
      <alignment horizontal="left" vertical="distributed"/>
    </xf>
    <xf numFmtId="0" fontId="7" fillId="0" borderId="53" xfId="0" applyFont="1" applyBorder="1" applyAlignment="1">
      <alignment horizontal="left" vertical="distributed"/>
    </xf>
    <xf numFmtId="0" fontId="7" fillId="0" borderId="26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54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25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5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166" fontId="7" fillId="0" borderId="55" xfId="0" applyNumberFormat="1" applyFont="1" applyBorder="1" applyAlignment="1">
      <alignment horizontal="center" vertical="center"/>
    </xf>
    <xf numFmtId="166" fontId="7" fillId="0" borderId="48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distributed"/>
    </xf>
    <xf numFmtId="0" fontId="2" fillId="0" borderId="58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6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7" fillId="0" borderId="4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55" xfId="0" applyFont="1" applyBorder="1" applyAlignment="1">
      <alignment horizontal="left" vertical="distributed"/>
    </xf>
    <xf numFmtId="0" fontId="2" fillId="0" borderId="48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/>
    </xf>
    <xf numFmtId="0" fontId="2" fillId="0" borderId="26" xfId="0" applyFont="1" applyBorder="1" applyAlignment="1">
      <alignment horizontal="left" vertical="distributed"/>
    </xf>
    <xf numFmtId="0" fontId="2" fillId="0" borderId="56" xfId="0" applyFont="1" applyBorder="1" applyAlignment="1">
      <alignment horizontal="left" vertical="distributed"/>
    </xf>
    <xf numFmtId="0" fontId="2" fillId="0" borderId="20" xfId="0" applyFont="1" applyBorder="1" applyAlignment="1">
      <alignment horizontal="center" vertical="distributed"/>
    </xf>
    <xf numFmtId="0" fontId="2" fillId="0" borderId="59" xfId="0" applyFont="1" applyBorder="1" applyAlignment="1">
      <alignment horizontal="center" vertical="distributed"/>
    </xf>
    <xf numFmtId="0" fontId="2" fillId="0" borderId="60" xfId="0" applyFont="1" applyBorder="1" applyAlignment="1">
      <alignment horizontal="center" vertical="distributed"/>
    </xf>
    <xf numFmtId="0" fontId="2" fillId="0" borderId="45" xfId="0" applyFont="1" applyBorder="1" applyAlignment="1">
      <alignment horizontal="center" vertical="distributed"/>
    </xf>
    <xf numFmtId="0" fontId="2" fillId="0" borderId="46" xfId="0" applyFont="1" applyBorder="1" applyAlignment="1">
      <alignment horizontal="center" vertical="distributed"/>
    </xf>
    <xf numFmtId="0" fontId="7" fillId="0" borderId="5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40" xfId="0" applyFont="1" applyBorder="1" applyAlignment="1">
      <alignment horizontal="left" vertical="distributed"/>
    </xf>
    <xf numFmtId="0" fontId="3" fillId="0" borderId="61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62" xfId="0" applyFont="1" applyBorder="1" applyAlignment="1">
      <alignment horizontal="center" vertical="distributed"/>
    </xf>
    <xf numFmtId="0" fontId="7" fillId="0" borderId="47" xfId="0" applyFont="1" applyBorder="1" applyAlignment="1">
      <alignment horizontal="left"/>
    </xf>
    <xf numFmtId="0" fontId="2" fillId="0" borderId="28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54" xfId="0" applyFont="1" applyBorder="1" applyAlignment="1">
      <alignment horizontal="center" vertical="distributed"/>
    </xf>
    <xf numFmtId="0" fontId="7" fillId="0" borderId="3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0" fillId="0" borderId="48" xfId="0" applyFont="1" applyBorder="1" applyAlignment="1">
      <alignment horizontal="center" vertical="distributed"/>
    </xf>
    <xf numFmtId="0" fontId="0" fillId="0" borderId="40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distributed"/>
    </xf>
    <xf numFmtId="0" fontId="1" fillId="0" borderId="27" xfId="0" applyFont="1" applyBorder="1" applyAlignment="1">
      <alignment horizontal="center" vertical="distributed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5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3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0" xfId="0" applyFont="1" applyAlignment="1">
      <alignment horizontal="center" vertical="distributed"/>
    </xf>
    <xf numFmtId="0" fontId="7" fillId="0" borderId="4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2" fillId="0" borderId="64" xfId="0" applyFont="1" applyBorder="1" applyAlignment="1">
      <alignment horizontal="center" vertical="distributed"/>
    </xf>
    <xf numFmtId="0" fontId="7" fillId="0" borderId="4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2" xfId="0" applyFont="1" applyBorder="1" applyAlignment="1">
      <alignment horizontal="left" vertical="distributed"/>
    </xf>
    <xf numFmtId="0" fontId="7" fillId="0" borderId="43" xfId="0" applyFont="1" applyBorder="1" applyAlignment="1">
      <alignment horizontal="left" vertical="distributed"/>
    </xf>
    <xf numFmtId="0" fontId="0" fillId="0" borderId="54" xfId="0" applyFont="1" applyBorder="1" applyAlignment="1">
      <alignment horizontal="center" vertical="distributed"/>
    </xf>
    <xf numFmtId="164" fontId="7" fillId="0" borderId="6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150" zoomScaleNormal="150" workbookViewId="0" topLeftCell="A46">
      <selection activeCell="A64" sqref="A64:E64"/>
    </sheetView>
  </sheetViews>
  <sheetFormatPr defaultColWidth="9.00390625" defaultRowHeight="12.75"/>
  <cols>
    <col min="1" max="1" width="3.625" style="27" customWidth="1"/>
    <col min="2" max="2" width="22.875" style="0" customWidth="1"/>
    <col min="3" max="3" width="13.125" style="0" customWidth="1"/>
    <col min="4" max="4" width="9.875" style="0" customWidth="1"/>
    <col min="5" max="5" width="52.375" style="4" customWidth="1"/>
  </cols>
  <sheetData>
    <row r="1" spans="1:6" ht="21.75" customHeight="1">
      <c r="A1" s="105" t="s">
        <v>10</v>
      </c>
      <c r="B1" s="105"/>
      <c r="C1" s="105"/>
      <c r="D1" s="105"/>
      <c r="E1" s="105"/>
      <c r="F1" s="1"/>
    </row>
    <row r="2" spans="1:6" ht="25.5" customHeight="1" thickBot="1">
      <c r="A2" s="106" t="s">
        <v>145</v>
      </c>
      <c r="B2" s="106"/>
      <c r="C2" s="106"/>
      <c r="D2" s="106"/>
      <c r="E2" s="106"/>
      <c r="F2" s="1"/>
    </row>
    <row r="3" spans="1:6" s="62" customFormat="1" ht="24.75" customHeight="1" thickBot="1">
      <c r="A3" s="107" t="s">
        <v>3</v>
      </c>
      <c r="B3" s="108"/>
      <c r="C3" s="48" t="s">
        <v>0</v>
      </c>
      <c r="D3" s="48" t="s">
        <v>1</v>
      </c>
      <c r="E3" s="60" t="s">
        <v>2</v>
      </c>
      <c r="F3" s="61"/>
    </row>
    <row r="4" spans="1:6" ht="12" customHeight="1">
      <c r="A4" s="111" t="s">
        <v>4</v>
      </c>
      <c r="B4" s="130" t="s">
        <v>144</v>
      </c>
      <c r="C4" s="130"/>
      <c r="D4" s="131"/>
      <c r="E4" s="28" t="s">
        <v>121</v>
      </c>
      <c r="F4" s="1"/>
    </row>
    <row r="5" spans="1:6" ht="12" customHeight="1">
      <c r="A5" s="109"/>
      <c r="B5" s="132" t="s">
        <v>122</v>
      </c>
      <c r="C5" s="132"/>
      <c r="D5" s="133"/>
      <c r="E5" s="29" t="s">
        <v>5</v>
      </c>
      <c r="F5" s="1"/>
    </row>
    <row r="6" spans="1:6" ht="12" customHeight="1">
      <c r="A6" s="241" t="s">
        <v>9</v>
      </c>
      <c r="B6" s="242"/>
      <c r="C6" s="32" t="s">
        <v>7</v>
      </c>
      <c r="D6" s="47">
        <v>2630</v>
      </c>
      <c r="E6" s="29" t="s">
        <v>108</v>
      </c>
      <c r="F6" s="1"/>
    </row>
    <row r="7" spans="1:6" ht="12" customHeight="1">
      <c r="A7" s="117" t="s">
        <v>8</v>
      </c>
      <c r="B7" s="118"/>
      <c r="C7" s="32" t="s">
        <v>7</v>
      </c>
      <c r="D7" s="47">
        <v>2730</v>
      </c>
      <c r="E7" s="30" t="s">
        <v>6</v>
      </c>
      <c r="F7" s="1"/>
    </row>
    <row r="8" spans="1:6" ht="11.25" customHeight="1">
      <c r="A8" s="127" t="s">
        <v>119</v>
      </c>
      <c r="B8" s="128"/>
      <c r="C8" s="128"/>
      <c r="D8" s="128"/>
      <c r="E8" s="129"/>
      <c r="F8" s="1"/>
    </row>
    <row r="9" spans="1:6" ht="11.25" customHeight="1" thickBot="1">
      <c r="A9" s="122" t="s">
        <v>120</v>
      </c>
      <c r="B9" s="123"/>
      <c r="C9" s="123"/>
      <c r="D9" s="123"/>
      <c r="E9" s="124"/>
      <c r="F9" s="1"/>
    </row>
    <row r="10" spans="1:6" ht="12" customHeight="1">
      <c r="A10" s="45" t="s">
        <v>15</v>
      </c>
      <c r="B10" s="130" t="s">
        <v>115</v>
      </c>
      <c r="C10" s="130"/>
      <c r="D10" s="131"/>
      <c r="E10" s="28" t="s">
        <v>11</v>
      </c>
      <c r="F10" s="1"/>
    </row>
    <row r="11" spans="1:6" ht="12" customHeight="1">
      <c r="A11" s="46"/>
      <c r="B11" s="132" t="s">
        <v>116</v>
      </c>
      <c r="C11" s="132"/>
      <c r="D11" s="133"/>
      <c r="E11" s="29" t="s">
        <v>12</v>
      </c>
      <c r="F11" s="1"/>
    </row>
    <row r="12" spans="1:6" ht="12" customHeight="1">
      <c r="A12" s="115" t="s">
        <v>16</v>
      </c>
      <c r="B12" s="116"/>
      <c r="C12" s="32" t="s">
        <v>20</v>
      </c>
      <c r="D12" s="47">
        <v>3875</v>
      </c>
      <c r="E12" s="29" t="s">
        <v>13</v>
      </c>
      <c r="F12" s="1"/>
    </row>
    <row r="13" spans="1:6" ht="12" customHeight="1">
      <c r="A13" s="115" t="s">
        <v>17</v>
      </c>
      <c r="B13" s="116"/>
      <c r="C13" s="32" t="s">
        <v>20</v>
      </c>
      <c r="D13" s="47">
        <v>4250</v>
      </c>
      <c r="E13" s="29" t="s">
        <v>14</v>
      </c>
      <c r="F13" s="1"/>
    </row>
    <row r="14" spans="1:6" ht="12" customHeight="1">
      <c r="A14" s="115" t="s">
        <v>18</v>
      </c>
      <c r="B14" s="116"/>
      <c r="C14" s="32" t="s">
        <v>20</v>
      </c>
      <c r="D14" s="47">
        <v>4450</v>
      </c>
      <c r="E14" s="29" t="s">
        <v>123</v>
      </c>
      <c r="F14" s="1"/>
    </row>
    <row r="15" spans="1:6" ht="12" customHeight="1">
      <c r="A15" s="125" t="s">
        <v>19</v>
      </c>
      <c r="B15" s="126"/>
      <c r="C15" s="23" t="s">
        <v>20</v>
      </c>
      <c r="D15" s="49">
        <v>4500</v>
      </c>
      <c r="E15" s="29" t="s">
        <v>126</v>
      </c>
      <c r="F15" s="1"/>
    </row>
    <row r="16" spans="1:6" ht="12" customHeight="1">
      <c r="A16" s="113" t="s">
        <v>21</v>
      </c>
      <c r="B16" s="119" t="s">
        <v>109</v>
      </c>
      <c r="C16" s="119"/>
      <c r="D16" s="120"/>
      <c r="E16" s="31"/>
      <c r="F16" s="1"/>
    </row>
    <row r="17" spans="1:6" ht="12" customHeight="1">
      <c r="A17" s="110"/>
      <c r="B17" s="121" t="s">
        <v>110</v>
      </c>
      <c r="C17" s="121"/>
      <c r="D17" s="121"/>
      <c r="E17" s="29"/>
      <c r="F17" s="1"/>
    </row>
    <row r="18" spans="1:6" ht="12" customHeight="1">
      <c r="A18" s="117" t="s">
        <v>18</v>
      </c>
      <c r="B18" s="118"/>
      <c r="C18" s="50" t="s">
        <v>20</v>
      </c>
      <c r="D18" s="51">
        <v>5200</v>
      </c>
      <c r="E18" s="31"/>
      <c r="F18" s="1"/>
    </row>
    <row r="19" spans="1:6" ht="12" customHeight="1">
      <c r="A19" s="117" t="s">
        <v>19</v>
      </c>
      <c r="B19" s="118"/>
      <c r="C19" s="32" t="s">
        <v>20</v>
      </c>
      <c r="D19" s="47">
        <v>5350</v>
      </c>
      <c r="E19" s="29"/>
      <c r="F19" s="1"/>
    </row>
    <row r="20" spans="1:6" ht="12" customHeight="1" thickBot="1">
      <c r="A20" s="112" t="s">
        <v>26</v>
      </c>
      <c r="B20" s="104"/>
      <c r="C20" s="44" t="s">
        <v>20</v>
      </c>
      <c r="D20" s="52">
        <v>7100</v>
      </c>
      <c r="E20" s="42"/>
      <c r="F20" s="1"/>
    </row>
    <row r="21" spans="1:6" ht="12" customHeight="1">
      <c r="A21" s="111" t="s">
        <v>24</v>
      </c>
      <c r="B21" s="130" t="s">
        <v>111</v>
      </c>
      <c r="C21" s="130"/>
      <c r="D21" s="131"/>
      <c r="E21" s="28" t="s">
        <v>11</v>
      </c>
      <c r="F21" s="1"/>
    </row>
    <row r="22" spans="1:6" ht="12" customHeight="1">
      <c r="A22" s="110"/>
      <c r="B22" s="134" t="s">
        <v>130</v>
      </c>
      <c r="C22" s="134"/>
      <c r="D22" s="135"/>
      <c r="E22" s="29" t="s">
        <v>45</v>
      </c>
      <c r="F22" s="1"/>
    </row>
    <row r="23" spans="1:6" ht="12" customHeight="1">
      <c r="A23" s="117" t="s">
        <v>91</v>
      </c>
      <c r="B23" s="118"/>
      <c r="C23" s="32" t="s">
        <v>20</v>
      </c>
      <c r="D23" s="47">
        <v>4260</v>
      </c>
      <c r="E23" s="29" t="s">
        <v>22</v>
      </c>
      <c r="F23" s="1"/>
    </row>
    <row r="24" spans="1:6" ht="12" customHeight="1">
      <c r="A24" s="117" t="s">
        <v>79</v>
      </c>
      <c r="B24" s="118"/>
      <c r="C24" s="32" t="s">
        <v>20</v>
      </c>
      <c r="D24" s="47">
        <v>4400</v>
      </c>
      <c r="E24" s="29" t="s">
        <v>23</v>
      </c>
      <c r="F24" s="1"/>
    </row>
    <row r="25" spans="1:6" ht="12" customHeight="1">
      <c r="A25" s="117" t="s">
        <v>92</v>
      </c>
      <c r="B25" s="118"/>
      <c r="C25" s="32" t="s">
        <v>20</v>
      </c>
      <c r="D25" s="47">
        <v>4150</v>
      </c>
      <c r="E25" s="29" t="s">
        <v>124</v>
      </c>
      <c r="F25" s="1"/>
    </row>
    <row r="26" spans="1:6" ht="12" customHeight="1">
      <c r="A26" s="117" t="s">
        <v>80</v>
      </c>
      <c r="B26" s="118"/>
      <c r="C26" s="32" t="s">
        <v>20</v>
      </c>
      <c r="D26" s="47">
        <v>4300</v>
      </c>
      <c r="E26" s="29" t="s">
        <v>125</v>
      </c>
      <c r="F26" s="1"/>
    </row>
    <row r="27" spans="1:6" ht="12" customHeight="1">
      <c r="A27" s="140" t="s">
        <v>26</v>
      </c>
      <c r="B27" s="160"/>
      <c r="C27" s="23" t="s">
        <v>20</v>
      </c>
      <c r="D27" s="53">
        <v>7900</v>
      </c>
      <c r="E27" s="29" t="s">
        <v>127</v>
      </c>
      <c r="F27" s="1"/>
    </row>
    <row r="28" spans="1:6" ht="12" customHeight="1">
      <c r="A28" s="113" t="s">
        <v>25</v>
      </c>
      <c r="B28" s="119" t="s">
        <v>117</v>
      </c>
      <c r="C28" s="119"/>
      <c r="D28" s="120"/>
      <c r="E28" s="31"/>
      <c r="F28" s="1"/>
    </row>
    <row r="29" spans="1:6" ht="12" customHeight="1">
      <c r="A29" s="110"/>
      <c r="B29" s="134" t="s">
        <v>118</v>
      </c>
      <c r="C29" s="134"/>
      <c r="D29" s="135"/>
      <c r="E29" s="29"/>
      <c r="F29" s="1"/>
    </row>
    <row r="30" spans="1:6" ht="12" customHeight="1">
      <c r="A30" s="117" t="s">
        <v>91</v>
      </c>
      <c r="B30" s="118"/>
      <c r="C30" s="32" t="s">
        <v>20</v>
      </c>
      <c r="D30" s="51">
        <v>5900</v>
      </c>
      <c r="E30" s="31"/>
      <c r="F30" s="1"/>
    </row>
    <row r="31" spans="1:6" ht="12" customHeight="1" thickBot="1">
      <c r="A31" s="112" t="s">
        <v>92</v>
      </c>
      <c r="B31" s="104"/>
      <c r="C31" s="44" t="s">
        <v>20</v>
      </c>
      <c r="D31" s="54">
        <v>5800</v>
      </c>
      <c r="E31" s="33"/>
      <c r="F31" s="1"/>
    </row>
    <row r="32" spans="1:6" ht="12" customHeight="1">
      <c r="A32" s="158" t="s">
        <v>39</v>
      </c>
      <c r="B32" s="136" t="s">
        <v>84</v>
      </c>
      <c r="C32" s="136"/>
      <c r="D32" s="114"/>
      <c r="E32" s="29" t="s">
        <v>123</v>
      </c>
      <c r="F32" s="1"/>
    </row>
    <row r="33" spans="1:6" ht="12" customHeight="1">
      <c r="A33" s="159"/>
      <c r="B33" s="163" t="s">
        <v>110</v>
      </c>
      <c r="C33" s="163"/>
      <c r="D33" s="164"/>
      <c r="E33" s="29" t="s">
        <v>126</v>
      </c>
      <c r="F33" s="1"/>
    </row>
    <row r="34" spans="1:6" ht="12" customHeight="1" thickBot="1">
      <c r="A34" s="112" t="s">
        <v>92</v>
      </c>
      <c r="B34" s="104"/>
      <c r="C34" s="44" t="s">
        <v>20</v>
      </c>
      <c r="D34" s="54">
        <v>4500</v>
      </c>
      <c r="E34" s="33"/>
      <c r="F34" s="1"/>
    </row>
    <row r="35" spans="1:6" ht="12" customHeight="1">
      <c r="A35" s="111" t="s">
        <v>40</v>
      </c>
      <c r="B35" s="130" t="s">
        <v>112</v>
      </c>
      <c r="C35" s="130"/>
      <c r="D35" s="131"/>
      <c r="E35" s="28" t="s">
        <v>90</v>
      </c>
      <c r="F35" s="1"/>
    </row>
    <row r="36" spans="1:6" ht="12" customHeight="1">
      <c r="A36" s="110"/>
      <c r="B36" s="121" t="s">
        <v>113</v>
      </c>
      <c r="C36" s="121"/>
      <c r="D36" s="170"/>
      <c r="E36" s="29" t="s">
        <v>37</v>
      </c>
      <c r="F36" s="1"/>
    </row>
    <row r="37" spans="1:6" ht="12" customHeight="1">
      <c r="A37" s="117" t="s">
        <v>27</v>
      </c>
      <c r="B37" s="118"/>
      <c r="C37" s="50" t="s">
        <v>20</v>
      </c>
      <c r="D37" s="55">
        <v>6460</v>
      </c>
      <c r="E37" s="29" t="s">
        <v>38</v>
      </c>
      <c r="F37" s="1"/>
    </row>
    <row r="38" spans="1:6" ht="12" customHeight="1">
      <c r="A38" s="117" t="s">
        <v>28</v>
      </c>
      <c r="B38" s="118"/>
      <c r="C38" s="32" t="s">
        <v>20</v>
      </c>
      <c r="D38" s="47">
        <v>6510</v>
      </c>
      <c r="E38" s="29" t="s">
        <v>31</v>
      </c>
      <c r="F38" s="1"/>
    </row>
    <row r="39" spans="1:6" ht="12" customHeight="1">
      <c r="A39" s="140" t="s">
        <v>29</v>
      </c>
      <c r="B39" s="141"/>
      <c r="C39" s="23" t="s">
        <v>20</v>
      </c>
      <c r="D39" s="49">
        <v>6660</v>
      </c>
      <c r="E39" s="29" t="s">
        <v>128</v>
      </c>
      <c r="F39" s="1"/>
    </row>
    <row r="40" spans="1:9" ht="12" customHeight="1" thickBot="1">
      <c r="A40" s="112" t="s">
        <v>89</v>
      </c>
      <c r="B40" s="167"/>
      <c r="C40" s="44" t="s">
        <v>20</v>
      </c>
      <c r="D40" s="43">
        <v>9500</v>
      </c>
      <c r="E40" s="33" t="s">
        <v>129</v>
      </c>
      <c r="F40" s="1"/>
      <c r="I40" s="5"/>
    </row>
    <row r="41" spans="1:6" ht="12" customHeight="1">
      <c r="A41" s="101" t="s">
        <v>41</v>
      </c>
      <c r="B41" s="138" t="s">
        <v>81</v>
      </c>
      <c r="C41" s="138"/>
      <c r="D41" s="139"/>
      <c r="E41" s="34" t="s">
        <v>11</v>
      </c>
      <c r="F41" s="1"/>
    </row>
    <row r="42" spans="1:6" ht="12" customHeight="1">
      <c r="A42" s="137"/>
      <c r="B42" s="168" t="s">
        <v>82</v>
      </c>
      <c r="C42" s="168"/>
      <c r="D42" s="169"/>
      <c r="E42" s="35" t="s">
        <v>46</v>
      </c>
      <c r="F42" s="1"/>
    </row>
    <row r="43" spans="1:5" ht="12" customHeight="1">
      <c r="A43" s="116" t="s">
        <v>16</v>
      </c>
      <c r="B43" s="116"/>
      <c r="C43" s="32" t="s">
        <v>20</v>
      </c>
      <c r="D43" s="51">
        <v>4750</v>
      </c>
      <c r="E43" s="35" t="s">
        <v>32</v>
      </c>
    </row>
    <row r="44" spans="1:5" ht="12" customHeight="1">
      <c r="A44" s="165" t="s">
        <v>17</v>
      </c>
      <c r="B44" s="166"/>
      <c r="C44" s="50" t="s">
        <v>20</v>
      </c>
      <c r="D44" s="56">
        <v>5570</v>
      </c>
      <c r="E44" s="35" t="s">
        <v>30</v>
      </c>
    </row>
    <row r="45" spans="1:5" ht="12" customHeight="1">
      <c r="A45" s="115" t="s">
        <v>18</v>
      </c>
      <c r="B45" s="116"/>
      <c r="C45" s="32" t="s">
        <v>20</v>
      </c>
      <c r="D45" s="51">
        <v>5670</v>
      </c>
      <c r="E45" s="35" t="s">
        <v>36</v>
      </c>
    </row>
    <row r="46" spans="1:5" ht="12" customHeight="1">
      <c r="A46" s="140" t="s">
        <v>19</v>
      </c>
      <c r="B46" s="141"/>
      <c r="C46" s="23" t="s">
        <v>20</v>
      </c>
      <c r="D46" s="102">
        <v>6050</v>
      </c>
      <c r="E46" s="29" t="s">
        <v>35</v>
      </c>
    </row>
    <row r="47" spans="1:5" ht="12" customHeight="1">
      <c r="A47" s="161" t="s">
        <v>148</v>
      </c>
      <c r="B47" s="162"/>
      <c r="C47" s="32" t="s">
        <v>20</v>
      </c>
      <c r="D47" s="51">
        <v>4140</v>
      </c>
      <c r="E47" s="103"/>
    </row>
    <row r="48" spans="1:5" ht="12" customHeight="1">
      <c r="A48" s="109" t="s">
        <v>50</v>
      </c>
      <c r="B48" s="132" t="s">
        <v>146</v>
      </c>
      <c r="C48" s="142"/>
      <c r="D48" s="143"/>
      <c r="E48" s="29" t="s">
        <v>47</v>
      </c>
    </row>
    <row r="49" spans="1:5" ht="12" customHeight="1">
      <c r="A49" s="109"/>
      <c r="B49" s="132" t="s">
        <v>147</v>
      </c>
      <c r="C49" s="144"/>
      <c r="D49" s="143"/>
      <c r="E49" s="36" t="s">
        <v>34</v>
      </c>
    </row>
    <row r="50" spans="1:5" ht="12" customHeight="1">
      <c r="A50" s="110"/>
      <c r="B50" s="121" t="s">
        <v>114</v>
      </c>
      <c r="C50" s="147"/>
      <c r="D50" s="148"/>
      <c r="E50" s="29" t="s">
        <v>77</v>
      </c>
    </row>
    <row r="51" spans="1:5" ht="12" customHeight="1" thickBot="1">
      <c r="A51" s="112" t="s">
        <v>33</v>
      </c>
      <c r="B51" s="104"/>
      <c r="C51" s="44" t="s">
        <v>20</v>
      </c>
      <c r="D51" s="57">
        <v>6930</v>
      </c>
      <c r="E51" s="33" t="s">
        <v>78</v>
      </c>
    </row>
    <row r="52" spans="1:5" ht="12" customHeight="1">
      <c r="A52" s="45" t="s">
        <v>56</v>
      </c>
      <c r="B52" s="145" t="s">
        <v>48</v>
      </c>
      <c r="C52" s="145"/>
      <c r="D52" s="146"/>
      <c r="E52" s="28" t="s">
        <v>42</v>
      </c>
    </row>
    <row r="53" spans="1:5" ht="12" customHeight="1">
      <c r="A53" s="115" t="s">
        <v>143</v>
      </c>
      <c r="B53" s="116"/>
      <c r="C53" s="32" t="s">
        <v>7</v>
      </c>
      <c r="D53" s="47">
        <v>220</v>
      </c>
      <c r="E53" s="37" t="s">
        <v>43</v>
      </c>
    </row>
    <row r="54" spans="1:5" ht="12" customHeight="1">
      <c r="A54" s="115" t="s">
        <v>132</v>
      </c>
      <c r="B54" s="116"/>
      <c r="C54" s="32" t="s">
        <v>7</v>
      </c>
      <c r="D54" s="47">
        <v>220</v>
      </c>
      <c r="E54" s="37" t="s">
        <v>44</v>
      </c>
    </row>
    <row r="55" spans="1:5" ht="12" customHeight="1">
      <c r="A55" s="115" t="s">
        <v>133</v>
      </c>
      <c r="B55" s="116"/>
      <c r="C55" s="32" t="s">
        <v>7</v>
      </c>
      <c r="D55" s="47">
        <v>368</v>
      </c>
      <c r="E55" s="37" t="s">
        <v>49</v>
      </c>
    </row>
    <row r="56" spans="1:5" ht="12" customHeight="1">
      <c r="A56" s="115" t="s">
        <v>75</v>
      </c>
      <c r="B56" s="116"/>
      <c r="C56" s="32" t="s">
        <v>7</v>
      </c>
      <c r="D56" s="47">
        <v>335</v>
      </c>
      <c r="E56" s="36"/>
    </row>
    <row r="57" spans="1:5" ht="12" customHeight="1" thickBot="1">
      <c r="A57" s="153" t="s">
        <v>76</v>
      </c>
      <c r="B57" s="154"/>
      <c r="C57" s="44" t="s">
        <v>7</v>
      </c>
      <c r="D57" s="54">
        <v>280</v>
      </c>
      <c r="E57" s="63"/>
    </row>
    <row r="58" spans="1:5" ht="12" customHeight="1">
      <c r="A58" s="45" t="s">
        <v>83</v>
      </c>
      <c r="B58" s="156" t="s">
        <v>51</v>
      </c>
      <c r="C58" s="156"/>
      <c r="D58" s="157"/>
      <c r="E58" s="39" t="s">
        <v>131</v>
      </c>
    </row>
    <row r="59" spans="1:5" ht="12" customHeight="1">
      <c r="A59" s="115" t="s">
        <v>52</v>
      </c>
      <c r="B59" s="116"/>
      <c r="C59" s="32" t="s">
        <v>54</v>
      </c>
      <c r="D59" s="51">
        <v>3200</v>
      </c>
      <c r="E59" s="37" t="s">
        <v>55</v>
      </c>
    </row>
    <row r="60" spans="1:5" ht="12" customHeight="1" thickBot="1">
      <c r="A60" s="112" t="s">
        <v>53</v>
      </c>
      <c r="B60" s="104"/>
      <c r="C60" s="44" t="s">
        <v>54</v>
      </c>
      <c r="D60" s="57">
        <v>3800</v>
      </c>
      <c r="E60" s="38" t="s">
        <v>85</v>
      </c>
    </row>
    <row r="61" spans="1:5" ht="12" customHeight="1" thickBot="1">
      <c r="A61" s="58">
        <v>12</v>
      </c>
      <c r="B61" s="151" t="s">
        <v>57</v>
      </c>
      <c r="C61" s="152"/>
      <c r="D61" s="59">
        <v>350</v>
      </c>
      <c r="E61" s="41" t="s">
        <v>58</v>
      </c>
    </row>
    <row r="62" spans="1:5" ht="20.25" customHeight="1">
      <c r="A62" s="155" t="s">
        <v>59</v>
      </c>
      <c r="B62" s="155"/>
      <c r="C62" s="155"/>
      <c r="D62" s="155"/>
      <c r="E62" s="25" t="s">
        <v>60</v>
      </c>
    </row>
    <row r="63" spans="1:5" ht="24" customHeight="1">
      <c r="A63" s="25"/>
      <c r="B63" s="24" t="s">
        <v>61</v>
      </c>
      <c r="C63" s="25"/>
      <c r="D63" s="25"/>
      <c r="E63" s="25" t="s">
        <v>62</v>
      </c>
    </row>
    <row r="64" spans="1:5" ht="23.25" customHeight="1">
      <c r="A64" s="247" t="s">
        <v>151</v>
      </c>
      <c r="B64" s="247"/>
      <c r="C64" s="247"/>
      <c r="D64" s="247"/>
      <c r="E64" s="247"/>
    </row>
    <row r="65" spans="1:5" ht="12" customHeight="1">
      <c r="A65" s="150" t="s">
        <v>150</v>
      </c>
      <c r="B65" s="150"/>
      <c r="C65" s="150"/>
      <c r="D65" s="150"/>
      <c r="E65" s="150"/>
    </row>
  </sheetData>
  <mergeCells count="72">
    <mergeCell ref="A27:B27"/>
    <mergeCell ref="A47:B47"/>
    <mergeCell ref="A45:B45"/>
    <mergeCell ref="A46:B46"/>
    <mergeCell ref="B33:D33"/>
    <mergeCell ref="A44:B44"/>
    <mergeCell ref="A40:B40"/>
    <mergeCell ref="B42:D42"/>
    <mergeCell ref="A43:B43"/>
    <mergeCell ref="B35:D35"/>
    <mergeCell ref="A34:B34"/>
    <mergeCell ref="A32:A33"/>
    <mergeCell ref="A30:B30"/>
    <mergeCell ref="A31:B31"/>
    <mergeCell ref="A64:E64"/>
    <mergeCell ref="A65:E65"/>
    <mergeCell ref="B61:C61"/>
    <mergeCell ref="A57:B57"/>
    <mergeCell ref="A60:B60"/>
    <mergeCell ref="A62:D62"/>
    <mergeCell ref="B58:D58"/>
    <mergeCell ref="A59:B59"/>
    <mergeCell ref="A56:B56"/>
    <mergeCell ref="A55:B55"/>
    <mergeCell ref="A48:A50"/>
    <mergeCell ref="B48:D48"/>
    <mergeCell ref="B49:D49"/>
    <mergeCell ref="B52:D52"/>
    <mergeCell ref="A53:B53"/>
    <mergeCell ref="A54:B54"/>
    <mergeCell ref="B50:D50"/>
    <mergeCell ref="A51:B51"/>
    <mergeCell ref="A35:A36"/>
    <mergeCell ref="A41:A42"/>
    <mergeCell ref="B41:D41"/>
    <mergeCell ref="A39:B39"/>
    <mergeCell ref="A37:B37"/>
    <mergeCell ref="A38:B38"/>
    <mergeCell ref="B36:D36"/>
    <mergeCell ref="A1:E1"/>
    <mergeCell ref="A2:E2"/>
    <mergeCell ref="A3:B3"/>
    <mergeCell ref="A6:B6"/>
    <mergeCell ref="B4:D4"/>
    <mergeCell ref="B5:D5"/>
    <mergeCell ref="A4:A5"/>
    <mergeCell ref="B32:D32"/>
    <mergeCell ref="A16:A17"/>
    <mergeCell ref="A21:A22"/>
    <mergeCell ref="A19:B19"/>
    <mergeCell ref="A20:B20"/>
    <mergeCell ref="A25:B25"/>
    <mergeCell ref="A26:B26"/>
    <mergeCell ref="A28:A29"/>
    <mergeCell ref="B28:D28"/>
    <mergeCell ref="B29:D29"/>
    <mergeCell ref="B11:D11"/>
    <mergeCell ref="A12:B12"/>
    <mergeCell ref="A13:B13"/>
    <mergeCell ref="A24:B24"/>
    <mergeCell ref="B22:D22"/>
    <mergeCell ref="B21:D21"/>
    <mergeCell ref="A14:B14"/>
    <mergeCell ref="A23:B23"/>
    <mergeCell ref="A7:B7"/>
    <mergeCell ref="B16:D16"/>
    <mergeCell ref="B17:D17"/>
    <mergeCell ref="A18:B18"/>
    <mergeCell ref="A9:E9"/>
    <mergeCell ref="A15:B15"/>
    <mergeCell ref="A8:E8"/>
    <mergeCell ref="B10:D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50" zoomScaleNormal="150" workbookViewId="0" topLeftCell="A37">
      <selection activeCell="B48" sqref="B48:D48"/>
    </sheetView>
  </sheetViews>
  <sheetFormatPr defaultColWidth="9.00390625" defaultRowHeight="12.75"/>
  <cols>
    <col min="1" max="1" width="3.625" style="72" customWidth="1"/>
    <col min="2" max="2" width="30.25390625" style="0" customWidth="1"/>
    <col min="3" max="3" width="11.25390625" style="0" customWidth="1"/>
    <col min="4" max="4" width="18.875" style="0" customWidth="1"/>
    <col min="5" max="5" width="10.875" style="0" customWidth="1"/>
    <col min="6" max="6" width="13.125" style="0" customWidth="1"/>
    <col min="7" max="7" width="14.875" style="4" customWidth="1"/>
  </cols>
  <sheetData>
    <row r="1" spans="1:8" ht="24.75" customHeight="1">
      <c r="A1" s="105" t="s">
        <v>10</v>
      </c>
      <c r="B1" s="105"/>
      <c r="C1" s="105"/>
      <c r="D1" s="105"/>
      <c r="E1" s="105"/>
      <c r="F1" s="105"/>
      <c r="G1" s="105"/>
      <c r="H1" s="1"/>
    </row>
    <row r="2" spans="1:8" ht="24.75" customHeight="1" thickBot="1">
      <c r="A2" s="106" t="s">
        <v>149</v>
      </c>
      <c r="B2" s="106"/>
      <c r="C2" s="106"/>
      <c r="D2" s="106"/>
      <c r="E2" s="106"/>
      <c r="F2" s="106"/>
      <c r="G2" s="106"/>
      <c r="H2" s="1"/>
    </row>
    <row r="3" spans="1:8" s="62" customFormat="1" ht="19.5" customHeight="1" thickBot="1">
      <c r="A3" s="107" t="s">
        <v>3</v>
      </c>
      <c r="B3" s="108"/>
      <c r="C3" s="48" t="s">
        <v>0</v>
      </c>
      <c r="D3" s="48" t="s">
        <v>1</v>
      </c>
      <c r="E3" s="206" t="s">
        <v>65</v>
      </c>
      <c r="F3" s="207"/>
      <c r="G3" s="208"/>
      <c r="H3" s="61"/>
    </row>
    <row r="4" spans="1:8" s="3" customFormat="1" ht="12" customHeight="1">
      <c r="A4" s="73" t="s">
        <v>4</v>
      </c>
      <c r="B4" s="189" t="s">
        <v>106</v>
      </c>
      <c r="C4" s="190"/>
      <c r="D4" s="205"/>
      <c r="E4" s="74" t="s">
        <v>66</v>
      </c>
      <c r="F4" s="74" t="s">
        <v>67</v>
      </c>
      <c r="G4" s="75" t="s">
        <v>68</v>
      </c>
      <c r="H4" s="2"/>
    </row>
    <row r="5" spans="1:8" s="4" customFormat="1" ht="12" customHeight="1">
      <c r="A5" s="185" t="s">
        <v>9</v>
      </c>
      <c r="B5" s="186"/>
      <c r="C5" s="9" t="s">
        <v>7</v>
      </c>
      <c r="D5" s="10">
        <v>2630</v>
      </c>
      <c r="E5" s="12">
        <v>85.68</v>
      </c>
      <c r="F5" s="12">
        <v>5161.2</v>
      </c>
      <c r="G5" s="76">
        <v>192280</v>
      </c>
      <c r="H5" s="1"/>
    </row>
    <row r="6" spans="1:8" s="4" customFormat="1" ht="12" customHeight="1">
      <c r="A6" s="209" t="s">
        <v>8</v>
      </c>
      <c r="B6" s="186"/>
      <c r="C6" s="9" t="s">
        <v>7</v>
      </c>
      <c r="D6" s="11">
        <v>2730</v>
      </c>
      <c r="E6" s="12">
        <v>44.53</v>
      </c>
      <c r="F6" s="12">
        <v>2682.6</v>
      </c>
      <c r="G6" s="76">
        <v>147280</v>
      </c>
      <c r="H6" s="1"/>
    </row>
    <row r="7" spans="1:8" s="4" customFormat="1" ht="12" customHeight="1">
      <c r="A7" s="215" t="s">
        <v>97</v>
      </c>
      <c r="B7" s="216"/>
      <c r="C7" s="9" t="s">
        <v>7</v>
      </c>
      <c r="D7" s="11">
        <v>2580</v>
      </c>
      <c r="E7" s="198" t="s">
        <v>69</v>
      </c>
      <c r="F7" s="119"/>
      <c r="G7" s="199"/>
      <c r="H7" s="1"/>
    </row>
    <row r="8" spans="1:8" s="4" customFormat="1" ht="12" customHeight="1" thickBot="1">
      <c r="A8" s="213" t="s">
        <v>96</v>
      </c>
      <c r="B8" s="214"/>
      <c r="C8" s="77" t="s">
        <v>7</v>
      </c>
      <c r="D8" s="78">
        <v>900</v>
      </c>
      <c r="E8" s="200" t="s">
        <v>99</v>
      </c>
      <c r="F8" s="201"/>
      <c r="G8" s="202"/>
      <c r="H8" s="1"/>
    </row>
    <row r="9" spans="1:8" s="4" customFormat="1" ht="12" customHeight="1">
      <c r="A9" s="210" t="s">
        <v>15</v>
      </c>
      <c r="B9" s="171" t="s">
        <v>137</v>
      </c>
      <c r="C9" s="130"/>
      <c r="D9" s="131"/>
      <c r="E9" s="189" t="s">
        <v>70</v>
      </c>
      <c r="F9" s="190"/>
      <c r="G9" s="191"/>
      <c r="H9" s="1"/>
    </row>
    <row r="10" spans="1:8" s="4" customFormat="1" ht="12" customHeight="1">
      <c r="A10" s="211"/>
      <c r="B10" s="217" t="s">
        <v>110</v>
      </c>
      <c r="C10" s="218"/>
      <c r="D10" s="219"/>
      <c r="E10" s="192" t="s">
        <v>98</v>
      </c>
      <c r="F10" s="193"/>
      <c r="G10" s="194"/>
      <c r="H10" s="1"/>
    </row>
    <row r="11" spans="1:8" s="4" customFormat="1" ht="12" customHeight="1">
      <c r="A11" s="212"/>
      <c r="B11" s="67"/>
      <c r="C11" s="68"/>
      <c r="D11" s="69"/>
      <c r="E11" s="195" t="s">
        <v>142</v>
      </c>
      <c r="F11" s="196"/>
      <c r="G11" s="197"/>
      <c r="H11" s="1"/>
    </row>
    <row r="12" spans="1:8" s="4" customFormat="1" ht="12" customHeight="1">
      <c r="A12" s="203" t="s">
        <v>16</v>
      </c>
      <c r="B12" s="204"/>
      <c r="C12" s="13" t="s">
        <v>20</v>
      </c>
      <c r="D12" s="14">
        <v>3875</v>
      </c>
      <c r="E12" s="15">
        <f>D12*1.35/1000</f>
        <v>5.23125</v>
      </c>
      <c r="F12" s="15">
        <f>D12*0.393</f>
        <v>1522.875</v>
      </c>
      <c r="G12" s="79">
        <f>D12*16.506</f>
        <v>63960.75</v>
      </c>
      <c r="H12" s="1"/>
    </row>
    <row r="13" spans="1:8" s="4" customFormat="1" ht="12" customHeight="1">
      <c r="A13" s="185" t="s">
        <v>17</v>
      </c>
      <c r="B13" s="186"/>
      <c r="C13" s="9" t="s">
        <v>20</v>
      </c>
      <c r="D13" s="10">
        <v>4250</v>
      </c>
      <c r="E13" s="15">
        <f>D13*1.35/1000</f>
        <v>5.7375</v>
      </c>
      <c r="F13" s="15">
        <f>D13*0.393</f>
        <v>1670.25</v>
      </c>
      <c r="G13" s="79">
        <f>D13*16.506</f>
        <v>70150.5</v>
      </c>
      <c r="H13" s="1"/>
    </row>
    <row r="14" spans="1:8" s="4" customFormat="1" ht="12" customHeight="1">
      <c r="A14" s="185" t="s">
        <v>18</v>
      </c>
      <c r="B14" s="186"/>
      <c r="C14" s="9" t="s">
        <v>20</v>
      </c>
      <c r="D14" s="10">
        <v>4450</v>
      </c>
      <c r="E14" s="15">
        <f>D14*1.35/1000</f>
        <v>6.0075</v>
      </c>
      <c r="F14" s="15">
        <f>D14*0.393</f>
        <v>1748.8500000000001</v>
      </c>
      <c r="G14" s="79">
        <f>D14*16.506</f>
        <v>73451.7</v>
      </c>
      <c r="H14" s="1"/>
    </row>
    <row r="15" spans="1:8" s="4" customFormat="1" ht="12" customHeight="1" thickBot="1">
      <c r="A15" s="187" t="s">
        <v>19</v>
      </c>
      <c r="B15" s="188"/>
      <c r="C15" s="77" t="s">
        <v>20</v>
      </c>
      <c r="D15" s="80">
        <v>4500</v>
      </c>
      <c r="E15" s="81">
        <f>D15*1.35/1000</f>
        <v>6.075</v>
      </c>
      <c r="F15" s="81">
        <f>D15*0.393</f>
        <v>1768.5</v>
      </c>
      <c r="G15" s="82">
        <f>D15*16.506</f>
        <v>74277</v>
      </c>
      <c r="H15" s="1"/>
    </row>
    <row r="16" spans="1:10" s="22" customFormat="1" ht="12" customHeight="1">
      <c r="A16" s="83" t="s">
        <v>21</v>
      </c>
      <c r="B16" s="237" t="s">
        <v>109</v>
      </c>
      <c r="C16" s="237"/>
      <c r="D16" s="237"/>
      <c r="E16" s="173"/>
      <c r="F16" s="174"/>
      <c r="G16" s="175"/>
      <c r="H16" s="1"/>
      <c r="I16" s="4"/>
      <c r="J16" s="64"/>
    </row>
    <row r="17" spans="1:8" s="4" customFormat="1" ht="12" customHeight="1">
      <c r="A17" s="203" t="s">
        <v>18</v>
      </c>
      <c r="B17" s="204"/>
      <c r="C17" s="13" t="s">
        <v>20</v>
      </c>
      <c r="D17" s="14">
        <v>5200</v>
      </c>
      <c r="E17" s="15">
        <f>D17*1.35/1000</f>
        <v>7.020000000000001</v>
      </c>
      <c r="F17" s="15">
        <f>D17*0.393</f>
        <v>2043.6000000000001</v>
      </c>
      <c r="G17" s="79">
        <f>D17*16.506</f>
        <v>85831.2</v>
      </c>
      <c r="H17" s="1"/>
    </row>
    <row r="18" spans="1:8" s="4" customFormat="1" ht="12" customHeight="1">
      <c r="A18" s="185" t="s">
        <v>19</v>
      </c>
      <c r="B18" s="186"/>
      <c r="C18" s="9" t="s">
        <v>20</v>
      </c>
      <c r="D18" s="10">
        <v>5350</v>
      </c>
      <c r="E18" s="15">
        <f>D18*1.35/1000</f>
        <v>7.222500000000001</v>
      </c>
      <c r="F18" s="15">
        <f>D18*0.393</f>
        <v>2102.55</v>
      </c>
      <c r="G18" s="79">
        <f>D18*16.506</f>
        <v>88307.1</v>
      </c>
      <c r="H18" s="1"/>
    </row>
    <row r="19" spans="1:8" s="4" customFormat="1" ht="12" customHeight="1" thickBot="1">
      <c r="A19" s="213" t="s">
        <v>26</v>
      </c>
      <c r="B19" s="220"/>
      <c r="C19" s="77" t="s">
        <v>20</v>
      </c>
      <c r="D19" s="84">
        <v>7100</v>
      </c>
      <c r="E19" s="81">
        <f>D19*1.35/1000</f>
        <v>9.585</v>
      </c>
      <c r="F19" s="81">
        <f>D19*0.393</f>
        <v>2790.3</v>
      </c>
      <c r="G19" s="82">
        <f>D19*16.506</f>
        <v>117192.6</v>
      </c>
      <c r="H19" s="1"/>
    </row>
    <row r="20" spans="1:8" s="4" customFormat="1" ht="12" customHeight="1">
      <c r="A20" s="158" t="s">
        <v>24</v>
      </c>
      <c r="B20" s="228" t="s">
        <v>136</v>
      </c>
      <c r="C20" s="136"/>
      <c r="D20" s="136"/>
      <c r="E20" s="173"/>
      <c r="F20" s="174"/>
      <c r="G20" s="175"/>
      <c r="H20" s="1"/>
    </row>
    <row r="21" spans="1:8" s="4" customFormat="1" ht="12" customHeight="1">
      <c r="A21" s="159"/>
      <c r="B21" s="223" t="s">
        <v>116</v>
      </c>
      <c r="C21" s="163"/>
      <c r="D21" s="163"/>
      <c r="E21" s="176"/>
      <c r="F21" s="177"/>
      <c r="G21" s="178"/>
      <c r="H21" s="1"/>
    </row>
    <row r="22" spans="1:8" s="4" customFormat="1" ht="12" customHeight="1">
      <c r="A22" s="226" t="s">
        <v>91</v>
      </c>
      <c r="B22" s="227"/>
      <c r="C22" s="8" t="s">
        <v>103</v>
      </c>
      <c r="D22" s="17">
        <v>5900</v>
      </c>
      <c r="E22" s="21">
        <f>D22/1000</f>
        <v>5.9</v>
      </c>
      <c r="F22" s="21">
        <f>D22*0.4</f>
        <v>2360</v>
      </c>
      <c r="G22" s="85">
        <f>D22*16.8</f>
        <v>99120</v>
      </c>
      <c r="H22" s="1"/>
    </row>
    <row r="23" spans="1:8" s="4" customFormat="1" ht="12" customHeight="1" thickBot="1">
      <c r="A23" s="213" t="s">
        <v>95</v>
      </c>
      <c r="B23" s="214"/>
      <c r="C23" s="86" t="s">
        <v>20</v>
      </c>
      <c r="D23" s="87">
        <v>5800</v>
      </c>
      <c r="E23" s="81">
        <f>D23*1.35/1000</f>
        <v>7.830000000000001</v>
      </c>
      <c r="F23" s="81">
        <f>D23*0.393</f>
        <v>2279.4</v>
      </c>
      <c r="G23" s="82">
        <f>D23*16.506</f>
        <v>95734.8</v>
      </c>
      <c r="H23" s="1"/>
    </row>
    <row r="24" spans="1:8" s="4" customFormat="1" ht="12" customHeight="1">
      <c r="A24" s="210" t="s">
        <v>25</v>
      </c>
      <c r="B24" s="171" t="s">
        <v>86</v>
      </c>
      <c r="C24" s="221"/>
      <c r="D24" s="222"/>
      <c r="E24" s="173"/>
      <c r="F24" s="174"/>
      <c r="G24" s="175"/>
      <c r="H24" s="1"/>
    </row>
    <row r="25" spans="1:8" s="4" customFormat="1" ht="12" customHeight="1">
      <c r="A25" s="212"/>
      <c r="B25" s="223" t="s">
        <v>134</v>
      </c>
      <c r="C25" s="224"/>
      <c r="D25" s="225"/>
      <c r="E25" s="176"/>
      <c r="F25" s="177"/>
      <c r="G25" s="178"/>
      <c r="H25" s="1"/>
    </row>
    <row r="26" spans="1:8" s="4" customFormat="1" ht="12" customHeight="1">
      <c r="A26" s="215" t="s">
        <v>91</v>
      </c>
      <c r="B26" s="216"/>
      <c r="C26" s="9" t="s">
        <v>20</v>
      </c>
      <c r="D26" s="11">
        <v>4260</v>
      </c>
      <c r="E26" s="15">
        <f>D26*1/1000</f>
        <v>4.26</v>
      </c>
      <c r="F26" s="12">
        <f>D26*0.4</f>
        <v>1704</v>
      </c>
      <c r="G26" s="88">
        <f>D26*16.8</f>
        <v>71568</v>
      </c>
      <c r="H26" s="1"/>
    </row>
    <row r="27" spans="1:8" s="4" customFormat="1" ht="12" customHeight="1">
      <c r="A27" s="215" t="s">
        <v>79</v>
      </c>
      <c r="B27" s="216"/>
      <c r="C27" s="9" t="s">
        <v>20</v>
      </c>
      <c r="D27" s="11">
        <v>4400</v>
      </c>
      <c r="E27" s="15">
        <f>D27*1/1000</f>
        <v>4.4</v>
      </c>
      <c r="F27" s="12">
        <f>D27*0.4</f>
        <v>1760</v>
      </c>
      <c r="G27" s="88">
        <f>D27*16.8</f>
        <v>73920</v>
      </c>
      <c r="H27" s="1"/>
    </row>
    <row r="28" spans="1:8" s="4" customFormat="1" ht="12" customHeight="1">
      <c r="A28" s="215" t="s">
        <v>92</v>
      </c>
      <c r="B28" s="216"/>
      <c r="C28" s="9" t="s">
        <v>20</v>
      </c>
      <c r="D28" s="11">
        <v>4150</v>
      </c>
      <c r="E28" s="15">
        <f>D42*1.35/1000</f>
        <v>6.4125</v>
      </c>
      <c r="F28" s="15">
        <f>D28*0.393</f>
        <v>1630.95</v>
      </c>
      <c r="G28" s="76">
        <f>D28*16.506</f>
        <v>68499.9</v>
      </c>
      <c r="H28" s="1"/>
    </row>
    <row r="29" spans="1:8" s="4" customFormat="1" ht="12" customHeight="1">
      <c r="A29" s="185" t="s">
        <v>80</v>
      </c>
      <c r="B29" s="186"/>
      <c r="C29" s="9" t="s">
        <v>20</v>
      </c>
      <c r="D29" s="11">
        <v>4200</v>
      </c>
      <c r="E29" s="15">
        <f>D29*1.35/1000</f>
        <v>5.67</v>
      </c>
      <c r="F29" s="15">
        <f>D29*0.393</f>
        <v>1650.6000000000001</v>
      </c>
      <c r="G29" s="76">
        <f>D29*16.506</f>
        <v>69325.2</v>
      </c>
      <c r="H29" s="1"/>
    </row>
    <row r="30" spans="1:8" s="4" customFormat="1" ht="12" customHeight="1" thickBot="1">
      <c r="A30" s="230" t="s">
        <v>26</v>
      </c>
      <c r="B30" s="231"/>
      <c r="C30" s="16" t="s">
        <v>20</v>
      </c>
      <c r="D30" s="18">
        <v>7900</v>
      </c>
      <c r="E30" s="19">
        <f>D30*1.35/1000</f>
        <v>10.665</v>
      </c>
      <c r="F30" s="19">
        <f>D30*0.393</f>
        <v>3104.7000000000003</v>
      </c>
      <c r="G30" s="98">
        <f>D30*16.506</f>
        <v>130397.40000000001</v>
      </c>
      <c r="H30" s="1"/>
    </row>
    <row r="31" spans="1:8" s="4" customFormat="1" ht="12" customHeight="1">
      <c r="A31" s="229" t="s">
        <v>39</v>
      </c>
      <c r="B31" s="136" t="s">
        <v>84</v>
      </c>
      <c r="C31" s="136"/>
      <c r="D31" s="136"/>
      <c r="E31" s="173"/>
      <c r="F31" s="174"/>
      <c r="G31" s="175"/>
      <c r="H31" s="1"/>
    </row>
    <row r="32" spans="1:8" s="4" customFormat="1" ht="12" customHeight="1">
      <c r="A32" s="165"/>
      <c r="B32" s="163" t="s">
        <v>110</v>
      </c>
      <c r="C32" s="163"/>
      <c r="D32" s="163"/>
      <c r="E32" s="176"/>
      <c r="F32" s="177"/>
      <c r="G32" s="178"/>
      <c r="H32" s="1"/>
    </row>
    <row r="33" spans="1:8" s="4" customFormat="1" ht="12" customHeight="1" thickBot="1">
      <c r="A33" s="213" t="s">
        <v>92</v>
      </c>
      <c r="B33" s="214"/>
      <c r="C33" s="77" t="s">
        <v>20</v>
      </c>
      <c r="D33" s="78">
        <v>4500</v>
      </c>
      <c r="E33" s="91">
        <f>D33*1.35/1000</f>
        <v>6.075</v>
      </c>
      <c r="F33" s="91">
        <f>D33*0.393</f>
        <v>1768.5</v>
      </c>
      <c r="G33" s="92">
        <f>D33*16.506</f>
        <v>74277</v>
      </c>
      <c r="H33" s="1"/>
    </row>
    <row r="34" spans="1:8" s="4" customFormat="1" ht="12" customHeight="1">
      <c r="A34" s="210" t="s">
        <v>40</v>
      </c>
      <c r="B34" s="136" t="s">
        <v>87</v>
      </c>
      <c r="C34" s="136"/>
      <c r="D34" s="114"/>
      <c r="E34" s="171" t="s">
        <v>71</v>
      </c>
      <c r="F34" s="130"/>
      <c r="G34" s="172"/>
      <c r="H34" s="1"/>
    </row>
    <row r="35" spans="1:8" s="4" customFormat="1" ht="12" customHeight="1">
      <c r="A35" s="212"/>
      <c r="B35" s="163" t="s">
        <v>88</v>
      </c>
      <c r="C35" s="163"/>
      <c r="D35" s="164"/>
      <c r="E35" s="181" t="s">
        <v>100</v>
      </c>
      <c r="F35" s="121"/>
      <c r="G35" s="182"/>
      <c r="H35" s="1"/>
    </row>
    <row r="36" spans="1:8" s="4" customFormat="1" ht="12" customHeight="1">
      <c r="A36" s="230" t="s">
        <v>27</v>
      </c>
      <c r="B36" s="240"/>
      <c r="C36" s="9" t="s">
        <v>20</v>
      </c>
      <c r="D36" s="11">
        <v>6460</v>
      </c>
      <c r="E36" s="15">
        <f>D36*1.35/1000</f>
        <v>8.721</v>
      </c>
      <c r="F36" s="11">
        <f>D36*0.389</f>
        <v>2512.94</v>
      </c>
      <c r="G36" s="76">
        <f>D36*12.672</f>
        <v>81861.12000000001</v>
      </c>
      <c r="H36" s="1"/>
    </row>
    <row r="37" spans="1:8" s="4" customFormat="1" ht="12" customHeight="1">
      <c r="A37" s="230" t="s">
        <v>28</v>
      </c>
      <c r="B37" s="240"/>
      <c r="C37" s="9" t="s">
        <v>20</v>
      </c>
      <c r="D37" s="11">
        <v>6510</v>
      </c>
      <c r="E37" s="15">
        <f>D37*1.35/1000</f>
        <v>8.7885</v>
      </c>
      <c r="F37" s="11">
        <f>D37*0.389</f>
        <v>2532.39</v>
      </c>
      <c r="G37" s="76">
        <f>D37*12.672</f>
        <v>82494.72</v>
      </c>
      <c r="H37" s="1"/>
    </row>
    <row r="38" spans="1:8" s="4" customFormat="1" ht="12" customHeight="1">
      <c r="A38" s="215" t="s">
        <v>29</v>
      </c>
      <c r="B38" s="216"/>
      <c r="C38" s="9" t="s">
        <v>20</v>
      </c>
      <c r="D38" s="11">
        <v>6660</v>
      </c>
      <c r="E38" s="15">
        <f>D38*1.35/1000</f>
        <v>8.991</v>
      </c>
      <c r="F38" s="11">
        <f>D38*0.389</f>
        <v>2590.7400000000002</v>
      </c>
      <c r="G38" s="76">
        <f>D38*12.672</f>
        <v>84395.52</v>
      </c>
      <c r="H38" s="1"/>
    </row>
    <row r="39" spans="1:8" s="4" customFormat="1" ht="12" customHeight="1" thickBot="1">
      <c r="A39" s="213" t="s">
        <v>93</v>
      </c>
      <c r="B39" s="214"/>
      <c r="C39" s="77" t="s">
        <v>20</v>
      </c>
      <c r="D39" s="89">
        <v>9500</v>
      </c>
      <c r="E39" s="81">
        <f>D39*1.35/1000</f>
        <v>12.825</v>
      </c>
      <c r="F39" s="11">
        <f>D39*0.389</f>
        <v>3695.5</v>
      </c>
      <c r="G39" s="90">
        <f>D39*12.672</f>
        <v>120384</v>
      </c>
      <c r="H39" s="1"/>
    </row>
    <row r="40" spans="1:8" s="4" customFormat="1" ht="12" customHeight="1">
      <c r="A40" s="210" t="s">
        <v>41</v>
      </c>
      <c r="B40" s="171" t="s">
        <v>135</v>
      </c>
      <c r="C40" s="130"/>
      <c r="D40" s="131"/>
      <c r="E40" s="179" t="s">
        <v>73</v>
      </c>
      <c r="F40" s="145"/>
      <c r="G40" s="180"/>
      <c r="H40" s="1"/>
    </row>
    <row r="41" spans="1:8" s="4" customFormat="1" ht="12" customHeight="1">
      <c r="A41" s="211"/>
      <c r="B41" s="65"/>
      <c r="C41" s="93"/>
      <c r="D41" s="66"/>
      <c r="E41" s="183" t="s">
        <v>101</v>
      </c>
      <c r="F41" s="132"/>
      <c r="G41" s="184"/>
      <c r="H41" s="1"/>
    </row>
    <row r="42" spans="1:8" s="4" customFormat="1" ht="12" customHeight="1">
      <c r="A42" s="241" t="s">
        <v>104</v>
      </c>
      <c r="B42" s="242"/>
      <c r="C42" s="20" t="s">
        <v>20</v>
      </c>
      <c r="D42" s="70">
        <v>4750</v>
      </c>
      <c r="E42" s="70">
        <f>D42*1.35/1000</f>
        <v>6.4125</v>
      </c>
      <c r="F42" s="71">
        <f>E42*(288)</f>
        <v>1846.8</v>
      </c>
      <c r="G42" s="94">
        <v>81987.5</v>
      </c>
      <c r="H42" s="1"/>
    </row>
    <row r="43" spans="1:8" s="7" customFormat="1" ht="12" customHeight="1">
      <c r="A43" s="203" t="s">
        <v>17</v>
      </c>
      <c r="B43" s="186"/>
      <c r="C43" s="9" t="s">
        <v>20</v>
      </c>
      <c r="D43" s="11">
        <v>5570</v>
      </c>
      <c r="E43" s="15">
        <f>D43*1.35/1000</f>
        <v>7.519500000000001</v>
      </c>
      <c r="F43" s="15">
        <f>E43*(288)</f>
        <v>2165.616</v>
      </c>
      <c r="G43" s="76">
        <f>D43*23.425</f>
        <v>130477.25</v>
      </c>
      <c r="H43" s="6"/>
    </row>
    <row r="44" spans="1:8" s="4" customFormat="1" ht="12" customHeight="1">
      <c r="A44" s="215" t="s">
        <v>18</v>
      </c>
      <c r="B44" s="216"/>
      <c r="C44" s="9" t="s">
        <v>20</v>
      </c>
      <c r="D44" s="11">
        <v>5670</v>
      </c>
      <c r="E44" s="15">
        <f>D44/1000*1.35</f>
        <v>7.6545000000000005</v>
      </c>
      <c r="F44" s="15">
        <f>E44*(288)</f>
        <v>2204.496</v>
      </c>
      <c r="G44" s="76">
        <f>D44*23.425</f>
        <v>132819.75</v>
      </c>
      <c r="H44" s="1"/>
    </row>
    <row r="45" spans="1:7" s="22" customFormat="1" ht="12" customHeight="1">
      <c r="A45" s="185" t="s">
        <v>19</v>
      </c>
      <c r="B45" s="186"/>
      <c r="C45" s="9" t="s">
        <v>20</v>
      </c>
      <c r="D45" s="11">
        <v>6050</v>
      </c>
      <c r="E45" s="21">
        <f>D45/1000*1.35</f>
        <v>8.1675</v>
      </c>
      <c r="F45" s="21">
        <f>E45*(288)</f>
        <v>2352.2400000000002</v>
      </c>
      <c r="G45" s="76">
        <f>D45*23.425</f>
        <v>141721.25</v>
      </c>
    </row>
    <row r="46" spans="1:7" s="22" customFormat="1" ht="12" customHeight="1" thickBot="1">
      <c r="A46" s="213" t="s">
        <v>72</v>
      </c>
      <c r="B46" s="214"/>
      <c r="C46" s="77" t="s">
        <v>20</v>
      </c>
      <c r="D46" s="78">
        <v>4140</v>
      </c>
      <c r="E46" s="91">
        <f>D46/1000*1.35</f>
        <v>5.5889999999999995</v>
      </c>
      <c r="F46" s="91">
        <f>E46*(288)</f>
        <v>1609.6319999999998</v>
      </c>
      <c r="G46" s="90">
        <f>D46*23.425</f>
        <v>96979.5</v>
      </c>
    </row>
    <row r="47" spans="1:7" s="4" customFormat="1" ht="12" customHeight="1">
      <c r="A47" s="210" t="s">
        <v>50</v>
      </c>
      <c r="B47" s="228" t="s">
        <v>138</v>
      </c>
      <c r="C47" s="136"/>
      <c r="D47" s="114"/>
      <c r="E47" s="179" t="s">
        <v>74</v>
      </c>
      <c r="F47" s="145"/>
      <c r="G47" s="180"/>
    </row>
    <row r="48" spans="1:7" s="4" customFormat="1" ht="12" customHeight="1">
      <c r="A48" s="243"/>
      <c r="B48" s="223" t="s">
        <v>139</v>
      </c>
      <c r="C48" s="163"/>
      <c r="D48" s="164"/>
      <c r="E48" s="183" t="s">
        <v>101</v>
      </c>
      <c r="F48" s="132"/>
      <c r="G48" s="184"/>
    </row>
    <row r="49" spans="1:7" s="22" customFormat="1" ht="12" customHeight="1">
      <c r="A49" s="185" t="s">
        <v>33</v>
      </c>
      <c r="B49" s="186"/>
      <c r="C49" s="9" t="s">
        <v>20</v>
      </c>
      <c r="D49" s="11">
        <v>6930</v>
      </c>
      <c r="E49" s="15">
        <f>D49/1000*1.35</f>
        <v>9.355500000000001</v>
      </c>
      <c r="F49" s="15">
        <f>D49*(0.346)</f>
        <v>2397.7799999999997</v>
      </c>
      <c r="G49" s="76">
        <f>D49*20.822</f>
        <v>144296.46</v>
      </c>
    </row>
    <row r="50" spans="1:7" s="22" customFormat="1" ht="12" customHeight="1" thickBot="1">
      <c r="A50" s="213" t="s">
        <v>72</v>
      </c>
      <c r="B50" s="214"/>
      <c r="C50" s="77" t="s">
        <v>20</v>
      </c>
      <c r="D50" s="78">
        <v>4990</v>
      </c>
      <c r="E50" s="91">
        <f>D50/1000*1.35</f>
        <v>6.7365</v>
      </c>
      <c r="F50" s="91">
        <f>D50*0.346</f>
        <v>1726.54</v>
      </c>
      <c r="G50" s="92">
        <f>D50*20.822</f>
        <v>103901.78</v>
      </c>
    </row>
    <row r="51" spans="1:7" s="4" customFormat="1" ht="12" customHeight="1">
      <c r="A51" s="73" t="s">
        <v>56</v>
      </c>
      <c r="B51" s="179" t="s">
        <v>48</v>
      </c>
      <c r="C51" s="145"/>
      <c r="D51" s="146"/>
      <c r="E51" s="179" t="s">
        <v>102</v>
      </c>
      <c r="F51" s="145"/>
      <c r="G51" s="180"/>
    </row>
    <row r="52" spans="1:7" s="4" customFormat="1" ht="12" customHeight="1">
      <c r="A52" s="185" t="s">
        <v>143</v>
      </c>
      <c r="B52" s="186"/>
      <c r="C52" s="9" t="s">
        <v>7</v>
      </c>
      <c r="D52" s="11">
        <v>220</v>
      </c>
      <c r="E52" s="198"/>
      <c r="F52" s="119"/>
      <c r="G52" s="199"/>
    </row>
    <row r="53" spans="1:7" s="4" customFormat="1" ht="12" customHeight="1">
      <c r="A53" s="185" t="s">
        <v>105</v>
      </c>
      <c r="B53" s="186"/>
      <c r="C53" s="9" t="s">
        <v>7</v>
      </c>
      <c r="D53" s="11">
        <v>220</v>
      </c>
      <c r="E53" s="183"/>
      <c r="F53" s="132"/>
      <c r="G53" s="184"/>
    </row>
    <row r="54" spans="1:7" s="4" customFormat="1" ht="12" customHeight="1">
      <c r="A54" s="215" t="s">
        <v>94</v>
      </c>
      <c r="B54" s="216"/>
      <c r="C54" s="9" t="s">
        <v>7</v>
      </c>
      <c r="D54" s="11">
        <v>368</v>
      </c>
      <c r="E54" s="183"/>
      <c r="F54" s="132"/>
      <c r="G54" s="184"/>
    </row>
    <row r="55" spans="1:7" s="4" customFormat="1" ht="12" customHeight="1">
      <c r="A55" s="203" t="s">
        <v>75</v>
      </c>
      <c r="B55" s="186"/>
      <c r="C55" s="9" t="s">
        <v>7</v>
      </c>
      <c r="D55" s="11">
        <v>335</v>
      </c>
      <c r="E55" s="183"/>
      <c r="F55" s="132"/>
      <c r="G55" s="184"/>
    </row>
    <row r="56" spans="1:7" s="4" customFormat="1" ht="12" customHeight="1" thickBot="1">
      <c r="A56" s="187" t="s">
        <v>76</v>
      </c>
      <c r="B56" s="188"/>
      <c r="C56" s="77" t="s">
        <v>7</v>
      </c>
      <c r="D56" s="78">
        <v>280</v>
      </c>
      <c r="E56" s="200"/>
      <c r="F56" s="201"/>
      <c r="G56" s="202"/>
    </row>
    <row r="57" spans="1:7" s="4" customFormat="1" ht="12" customHeight="1">
      <c r="A57" s="83" t="s">
        <v>107</v>
      </c>
      <c r="B57" s="130" t="s">
        <v>51</v>
      </c>
      <c r="C57" s="130"/>
      <c r="D57" s="131"/>
      <c r="E57" s="171"/>
      <c r="F57" s="130"/>
      <c r="G57" s="172"/>
    </row>
    <row r="58" spans="1:7" s="4" customFormat="1" ht="12" customHeight="1">
      <c r="A58" s="238" t="s">
        <v>52</v>
      </c>
      <c r="B58" s="239"/>
      <c r="C58" s="9" t="s">
        <v>54</v>
      </c>
      <c r="D58" s="11">
        <v>3200</v>
      </c>
      <c r="E58" s="183"/>
      <c r="F58" s="132"/>
      <c r="G58" s="184"/>
    </row>
    <row r="59" spans="1:7" s="4" customFormat="1" ht="12" customHeight="1" thickBot="1">
      <c r="A59" s="234" t="s">
        <v>53</v>
      </c>
      <c r="B59" s="235"/>
      <c r="C59" s="77" t="s">
        <v>54</v>
      </c>
      <c r="D59" s="78">
        <v>3800</v>
      </c>
      <c r="E59" s="200"/>
      <c r="F59" s="201"/>
      <c r="G59" s="202"/>
    </row>
    <row r="60" spans="1:7" s="4" customFormat="1" ht="12" customHeight="1" thickBot="1">
      <c r="A60" s="95" t="s">
        <v>141</v>
      </c>
      <c r="B60" s="40" t="s">
        <v>140</v>
      </c>
      <c r="C60" s="96" t="s">
        <v>7</v>
      </c>
      <c r="D60" s="97">
        <v>350</v>
      </c>
      <c r="E60" s="244"/>
      <c r="F60" s="245"/>
      <c r="G60" s="246"/>
    </row>
    <row r="61" spans="1:7" s="22" customFormat="1" ht="21.75" customHeight="1">
      <c r="A61" s="236" t="s">
        <v>59</v>
      </c>
      <c r="B61" s="236"/>
      <c r="C61" s="236"/>
      <c r="D61" s="233" t="s">
        <v>60</v>
      </c>
      <c r="E61" s="233"/>
      <c r="F61" s="233"/>
      <c r="G61" s="233"/>
    </row>
    <row r="62" spans="1:7" s="22" customFormat="1" ht="18.75" customHeight="1">
      <c r="A62" s="26"/>
      <c r="B62" s="24" t="s">
        <v>61</v>
      </c>
      <c r="C62" s="6"/>
      <c r="D62" s="6"/>
      <c r="E62" s="6"/>
      <c r="F62" s="6"/>
      <c r="G62" s="25" t="s">
        <v>62</v>
      </c>
    </row>
    <row r="63" spans="1:7" s="22" customFormat="1" ht="18.75" customHeight="1">
      <c r="A63" s="149" t="s">
        <v>63</v>
      </c>
      <c r="B63" s="149"/>
      <c r="C63" s="149"/>
      <c r="D63" s="149"/>
      <c r="E63" s="149"/>
      <c r="F63" s="149"/>
      <c r="G63" s="149"/>
    </row>
    <row r="64" spans="1:7" s="99" customFormat="1" ht="20.25" customHeight="1">
      <c r="A64" s="149" t="s">
        <v>64</v>
      </c>
      <c r="B64" s="149"/>
      <c r="C64" s="149"/>
      <c r="D64" s="149"/>
      <c r="E64" s="149"/>
      <c r="F64" s="149"/>
      <c r="G64" s="149"/>
    </row>
    <row r="65" spans="1:7" ht="13.5" customHeight="1">
      <c r="A65" s="232"/>
      <c r="B65" s="232"/>
      <c r="C65" s="232"/>
      <c r="D65" s="232"/>
      <c r="E65" s="232"/>
      <c r="F65" s="232"/>
      <c r="G65" s="232"/>
    </row>
    <row r="68" ht="18" hidden="1"/>
    <row r="73" ht="18">
      <c r="D73" s="100"/>
    </row>
    <row r="89" ht="21" customHeight="1"/>
  </sheetData>
  <mergeCells count="89">
    <mergeCell ref="E52:G56"/>
    <mergeCell ref="E57:G59"/>
    <mergeCell ref="E60:G60"/>
    <mergeCell ref="B40:D40"/>
    <mergeCell ref="A54:B54"/>
    <mergeCell ref="B51:D51"/>
    <mergeCell ref="A56:B56"/>
    <mergeCell ref="A49:B49"/>
    <mergeCell ref="A50:B50"/>
    <mergeCell ref="B47:D47"/>
    <mergeCell ref="B48:D48"/>
    <mergeCell ref="A42:B42"/>
    <mergeCell ref="A45:B45"/>
    <mergeCell ref="A47:A48"/>
    <mergeCell ref="A46:B46"/>
    <mergeCell ref="A44:B44"/>
    <mergeCell ref="A33:B33"/>
    <mergeCell ref="A40:A41"/>
    <mergeCell ref="A43:B43"/>
    <mergeCell ref="A37:B37"/>
    <mergeCell ref="A38:B38"/>
    <mergeCell ref="B34:D34"/>
    <mergeCell ref="B35:D35"/>
    <mergeCell ref="A39:B39"/>
    <mergeCell ref="A34:A35"/>
    <mergeCell ref="A36:B36"/>
    <mergeCell ref="B16:D16"/>
    <mergeCell ref="A23:B23"/>
    <mergeCell ref="A64:G64"/>
    <mergeCell ref="A58:B58"/>
    <mergeCell ref="A53:B53"/>
    <mergeCell ref="B57:D57"/>
    <mergeCell ref="A55:B55"/>
    <mergeCell ref="A52:B52"/>
    <mergeCell ref="E20:G21"/>
    <mergeCell ref="E31:G32"/>
    <mergeCell ref="A65:G65"/>
    <mergeCell ref="D61:G61"/>
    <mergeCell ref="A59:B59"/>
    <mergeCell ref="A63:G63"/>
    <mergeCell ref="A61:C61"/>
    <mergeCell ref="B31:D31"/>
    <mergeCell ref="B32:D32"/>
    <mergeCell ref="A31:A32"/>
    <mergeCell ref="A26:B26"/>
    <mergeCell ref="A29:B29"/>
    <mergeCell ref="A27:B27"/>
    <mergeCell ref="A28:B28"/>
    <mergeCell ref="A30:B30"/>
    <mergeCell ref="A19:B19"/>
    <mergeCell ref="B24:D24"/>
    <mergeCell ref="B25:D25"/>
    <mergeCell ref="A17:B17"/>
    <mergeCell ref="A18:B18"/>
    <mergeCell ref="A22:B22"/>
    <mergeCell ref="B20:D20"/>
    <mergeCell ref="B21:D21"/>
    <mergeCell ref="A24:A25"/>
    <mergeCell ref="A20:A21"/>
    <mergeCell ref="A5:B5"/>
    <mergeCell ref="A6:B6"/>
    <mergeCell ref="A9:A11"/>
    <mergeCell ref="A8:B8"/>
    <mergeCell ref="A7:B7"/>
    <mergeCell ref="B9:D9"/>
    <mergeCell ref="B10:D10"/>
    <mergeCell ref="A1:G1"/>
    <mergeCell ref="A2:G2"/>
    <mergeCell ref="A3:B3"/>
    <mergeCell ref="B4:D4"/>
    <mergeCell ref="E3:G3"/>
    <mergeCell ref="E7:G7"/>
    <mergeCell ref="E8:G8"/>
    <mergeCell ref="A12:B12"/>
    <mergeCell ref="A13:B13"/>
    <mergeCell ref="A14:B14"/>
    <mergeCell ref="A15:B15"/>
    <mergeCell ref="E9:G9"/>
    <mergeCell ref="E10:G10"/>
    <mergeCell ref="E11:G11"/>
    <mergeCell ref="E34:G34"/>
    <mergeCell ref="E16:G16"/>
    <mergeCell ref="E24:G25"/>
    <mergeCell ref="E51:G51"/>
    <mergeCell ref="E35:G35"/>
    <mergeCell ref="E40:G40"/>
    <mergeCell ref="E41:G41"/>
    <mergeCell ref="E47:G47"/>
    <mergeCell ref="E48:G48"/>
  </mergeCells>
  <printOptions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USER</cp:lastModifiedBy>
  <cp:lastPrinted>2007-04-24T07:02:50Z</cp:lastPrinted>
  <dcterms:created xsi:type="dcterms:W3CDTF">2006-06-24T05:19:06Z</dcterms:created>
  <dcterms:modified xsi:type="dcterms:W3CDTF">2007-04-24T07:09:00Z</dcterms:modified>
  <cp:category/>
  <cp:version/>
  <cp:contentType/>
  <cp:contentStatus/>
</cp:coreProperties>
</file>